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0A156F4F-2667-445D-8D43-E7B15C423271}" xr6:coauthVersionLast="47" xr6:coauthVersionMax="47" xr10:uidLastSave="{00000000-0000-0000-0000-000000000000}"/>
  <bookViews>
    <workbookView xWindow="-120" yWindow="-120" windowWidth="20730" windowHeight="11160" xr2:uid="{F5A0E231-0BCE-41D5-8B5D-B2ACCCF8569A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'[1]INPUT MASTER'!$B$9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8" i="1" l="1"/>
  <c r="G138" i="1"/>
  <c r="H137" i="1"/>
  <c r="G137" i="1"/>
  <c r="H136" i="1"/>
  <c r="G136" i="1"/>
  <c r="H135" i="1"/>
  <c r="G135" i="1"/>
  <c r="H134" i="1"/>
  <c r="G134" i="1"/>
  <c r="H133" i="1"/>
  <c r="F119" i="1" s="1"/>
  <c r="G119" i="1" s="1"/>
  <c r="G133" i="1"/>
  <c r="H132" i="1"/>
  <c r="G132" i="1"/>
  <c r="H131" i="1"/>
  <c r="G131" i="1"/>
  <c r="F128" i="1"/>
  <c r="F127" i="1"/>
  <c r="F126" i="1"/>
  <c r="G126" i="1" s="1"/>
  <c r="F125" i="1"/>
  <c r="F124" i="1"/>
  <c r="G124" i="1" s="1"/>
  <c r="F123" i="1"/>
  <c r="F122" i="1"/>
  <c r="G122" i="1" s="1"/>
  <c r="F121" i="1"/>
  <c r="G121" i="1" s="1"/>
  <c r="F120" i="1"/>
  <c r="F118" i="1"/>
  <c r="F117" i="1"/>
  <c r="G117" i="1" s="1"/>
  <c r="F101" i="1"/>
  <c r="F103" i="1" s="1"/>
  <c r="F91" i="1"/>
  <c r="G89" i="1" l="1"/>
  <c r="G81" i="1"/>
  <c r="G73" i="1"/>
  <c r="G65" i="1"/>
  <c r="G57" i="1"/>
  <c r="G49" i="1"/>
  <c r="G41" i="1"/>
  <c r="G33" i="1"/>
  <c r="G25" i="1"/>
  <c r="G17" i="1"/>
  <c r="G9" i="1"/>
  <c r="G88" i="1"/>
  <c r="G80" i="1"/>
  <c r="G72" i="1"/>
  <c r="G64" i="1"/>
  <c r="G56" i="1"/>
  <c r="G48" i="1"/>
  <c r="G40" i="1"/>
  <c r="G32" i="1"/>
  <c r="G24" i="1"/>
  <c r="G16" i="1"/>
  <c r="G8" i="1"/>
  <c r="G87" i="1"/>
  <c r="G63" i="1"/>
  <c r="G39" i="1"/>
  <c r="G7" i="1"/>
  <c r="G99" i="1"/>
  <c r="G86" i="1"/>
  <c r="G78" i="1"/>
  <c r="G70" i="1"/>
  <c r="G62" i="1"/>
  <c r="G54" i="1"/>
  <c r="G46" i="1"/>
  <c r="G38" i="1"/>
  <c r="G30" i="1"/>
  <c r="G22" i="1"/>
  <c r="G14" i="1"/>
  <c r="G91" i="1"/>
  <c r="G84" i="1"/>
  <c r="G76" i="1"/>
  <c r="G68" i="1"/>
  <c r="G60" i="1"/>
  <c r="G52" i="1"/>
  <c r="G44" i="1"/>
  <c r="G36" i="1"/>
  <c r="G28" i="1"/>
  <c r="G20" i="1"/>
  <c r="G12" i="1"/>
  <c r="G90" i="1"/>
  <c r="G82" i="1"/>
  <c r="G74" i="1"/>
  <c r="G66" i="1"/>
  <c r="G58" i="1"/>
  <c r="G50" i="1"/>
  <c r="G42" i="1"/>
  <c r="G34" i="1"/>
  <c r="G26" i="1"/>
  <c r="G18" i="1"/>
  <c r="G10" i="1"/>
  <c r="G127" i="1"/>
  <c r="G123" i="1"/>
  <c r="G79" i="1"/>
  <c r="G71" i="1"/>
  <c r="G55" i="1"/>
  <c r="G47" i="1"/>
  <c r="G31" i="1"/>
  <c r="G15" i="1"/>
  <c r="G95" i="1"/>
  <c r="G85" i="1"/>
  <c r="G77" i="1"/>
  <c r="G69" i="1"/>
  <c r="G61" i="1"/>
  <c r="G53" i="1"/>
  <c r="G45" i="1"/>
  <c r="G37" i="1"/>
  <c r="G29" i="1"/>
  <c r="G21" i="1"/>
  <c r="G13" i="1"/>
  <c r="G23" i="1"/>
  <c r="G83" i="1"/>
  <c r="G75" i="1"/>
  <c r="G67" i="1"/>
  <c r="G59" i="1"/>
  <c r="G51" i="1"/>
  <c r="G43" i="1"/>
  <c r="G35" i="1"/>
  <c r="G27" i="1"/>
  <c r="G19" i="1"/>
  <c r="G11" i="1"/>
  <c r="G125" i="1"/>
  <c r="G118" i="1"/>
  <c r="G120" i="1"/>
  <c r="G128" i="1"/>
  <c r="G101" i="1"/>
</calcChain>
</file>

<file path=xl/sharedStrings.xml><?xml version="1.0" encoding="utf-8"?>
<sst xmlns="http://schemas.openxmlformats.org/spreadsheetml/2006/main" count="330" uniqueCount="281">
  <si>
    <t>NAME OF PENSION FUND</t>
  </si>
  <si>
    <t>ADITYA BIRLA SUN LIFE PENSION MANAGEMENT LIMITED</t>
  </si>
  <si>
    <t>E-TIER II</t>
  </si>
  <si>
    <t>SCHEME NAME</t>
  </si>
  <si>
    <t>Scheme E Tier II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</si>
  <si>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</si>
  <si>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</si>
  <si>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</si>
  <si>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</si>
  <si>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</si>
  <si>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</si>
  <si>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</si>
  <si>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</si>
  <si>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</si>
  <si>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</si>
  <si>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</si>
  <si>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</si>
  <si>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</si>
  <si>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</si>
  <si>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</si>
  <si>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</si>
  <si>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</si>
  <si>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</si>
  <si>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</si>
  <si>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</si>
  <si>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</si>
  <si>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</si>
  <si>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</si>
  <si>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</si>
  <si>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</si>
  <si>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</si>
  <si>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</si>
  <si>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</si>
  <si>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</si>
  <si>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</si>
  <si>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</si>
  <si>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</si>
  <si>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</si>
  <si>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</si>
  <si>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</si>
  <si>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</si>
  <si>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</si>
  <si>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</si>
  <si>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</si>
  <si>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</si>
  <si>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</si>
  <si>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</si>
  <si>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</si>
  <si>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</si>
  <si>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</si>
  <si>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</si>
  <si>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</si>
  <si>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</si>
  <si>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</si>
  <si>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</si>
  <si>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</si>
  <si>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</si>
  <si>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</si>
  <si>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</si>
  <si>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</si>
  <si>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</si>
  <si>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</si>
  <si>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</si>
  <si>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</si>
  <si>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</si>
  <si>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</si>
  <si>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</si>
  <si>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</si>
  <si>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</si>
  <si>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</si>
  <si>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</si>
  <si>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</si>
  <si>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</si>
  <si>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</si>
  <si>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</si>
  <si>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</si>
  <si>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</si>
  <si>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</si>
  <si>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</si>
  <si>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</si>
  <si>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</si>
  <si>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</si>
  <si>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</si>
  <si>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</si>
  <si>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</si>
  <si>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</si>
  <si>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</si>
  <si>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</si>
  <si>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</si>
  <si>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</si>
  <si>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</si>
  <si>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</si>
  <si>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</si>
  <si>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</si>
  <si>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</si>
  <si>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</si>
  <si>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</si>
  <si>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</si>
  <si>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</si>
  <si>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</si>
  <si>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</si>
  <si>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</si>
  <si>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</si>
  <si>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</si>
  <si>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</si>
  <si>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</si>
  <si>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</si>
  <si>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</si>
  <si>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</si>
  <si>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</si>
  <si>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</si>
  <si>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</si>
  <si>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</si>
  <si>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</si>
  <si>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</si>
  <si>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</si>
  <si>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</si>
  <si>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</si>
  <si>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</si>
  <si>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</si>
  <si>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</si>
  <si>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</si>
  <si>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</si>
  <si>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</si>
  <si>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</si>
  <si>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</si>
  <si>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</si>
  <si>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</si>
  <si>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</si>
  <si>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</si>
  <si>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</si>
  <si>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</si>
  <si>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</si>
  <si>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</si>
  <si>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</si>
  <si>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</si>
  <si>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</si>
  <si>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</si>
  <si>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</si>
  <si>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</si>
  <si>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</si>
  <si>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</si>
  <si>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</si>
  <si>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</si>
  <si>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</si>
  <si>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</si>
  <si>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</si>
  <si>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</si>
  <si>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</si>
  <si>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</si>
  <si>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</si>
  <si>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</si>
  <si>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</si>
  <si>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</si>
  <si>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</si>
  <si>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</si>
  <si>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</si>
  <si>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</si>
  <si>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</si>
  <si>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</si>
  <si>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</si>
  <si>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</si>
  <si>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</si>
  <si>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</si>
  <si>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</si>
  <si>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</si>
  <si>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</si>
  <si>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</si>
  <si>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</si>
  <si>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</si>
  <si>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</si>
  <si>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</si>
  <si>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</si>
  <si>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</si>
  <si>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</si>
  <si>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</si>
  <si>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</si>
  <si>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</si>
  <si>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</si>
  <si>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</si>
  <si>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</si>
  <si>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</si>
  <si>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</si>
  <si>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</si>
  <si>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</si>
  <si>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</si>
  <si>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</si>
  <si>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</si>
  <si>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INE591G01017</t>
  </si>
  <si>
    <t>Coforge Ltd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</si>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</sst>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2" fillId="0" borderId="8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4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2" borderId="9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6">
    <cellStyle name="Comma 2" xfId="3" xr:uid="{F3554490-E57A-4A52-A6FD-A4BDB55B789B}"/>
    <cellStyle name="Comma 3" xfId="4" xr:uid="{866F1B54-4489-41C2-A2CE-19E028C30D61}"/>
    <cellStyle name="Normal" xfId="0" builtinId="0"/>
    <cellStyle name="Normal 2" xfId="2" xr:uid="{B0D17D86-09A0-49CB-8898-79A4BD7A5F52}"/>
    <cellStyle name="Percent" xfId="1" builtinId="5"/>
    <cellStyle name="Percent 2" xfId="5" xr:uid="{0FD8416F-D299-4329-8B94-F55E8830BCCB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BDA565-DC5A-4E61-999D-891CA6ED5E13}" name="Table134567685611" displayName="Table134567685611" ref="B6:H90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6144C4B7-07EF-4BB9-B9EB-42EF283D72DF}" name="ISIN No." dataDxfId="6"/>
    <tableColumn id="2" xr3:uid="{0E13428A-C7DA-45A0-BA57-D6F05BB7D1B3}" name="Name of the Instrument" dataDxfId="5"/>
    <tableColumn id="3" xr3:uid="{FADCE14F-1AA2-4929-8470-6D00DB024FEA}" name="Industry " dataDxfId="4"/>
    <tableColumn id="4" xr3:uid="{095BBC9C-E348-4795-945E-AFB3F34E3268}" name="Quantity" dataDxfId="3"/>
    <tableColumn id="5" xr3:uid="{1C427E46-37BE-4C23-B953-A85647A05656}" name="Market Value" dataDxfId="2"/>
    <tableColumn id="6" xr3:uid="{A6106E2E-5DB3-481C-B19D-F8336D590E14}" name="% of Portfolio" dataDxfId="1" dataCellStyle="Percent">
      <calculatedColumnFormula>+F7/$F$103</calculatedColumnFormula>
    </tableColumn>
    <tableColumn id="7" xr3:uid="{D3C917B8-86C4-4E2B-A7AE-E8120D055F17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3777-B831-4060-AFD3-4EE1378A9D43}">
  <sheetPr>
    <tabColor rgb="FF7030A0"/>
  </sheetPr>
  <dimension ref="A2:O139"/>
  <sheetViews>
    <sheetView showGridLines="0" tabSelected="1" topLeftCell="B1" zoomScaleNormal="100" zoomScaleSheetLayoutView="89" workbookViewId="0">
      <selection activeCell="D96" sqref="D96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478396.8</v>
      </c>
      <c r="G7" s="17">
        <f t="shared" ref="G7:G70" si="0">+F7/$F$103</f>
        <v>1.1486048403147142E-3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8507</v>
      </c>
      <c r="F8" s="16">
        <v>25613300.949999999</v>
      </c>
      <c r="G8" s="17">
        <f t="shared" si="0"/>
        <v>6.1496150157374523E-2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360</v>
      </c>
      <c r="F9" s="16">
        <v>2567844</v>
      </c>
      <c r="G9" s="17">
        <f t="shared" si="0"/>
        <v>6.1652545493052985E-3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800</v>
      </c>
      <c r="F10" s="16">
        <v>1751000</v>
      </c>
      <c r="G10" s="17">
        <f t="shared" si="0"/>
        <v>4.2040562884013118E-3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10012</v>
      </c>
      <c r="F11" s="16">
        <v>18704919</v>
      </c>
      <c r="G11" s="17">
        <f t="shared" si="0"/>
        <v>4.4909498769838477E-2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4750</v>
      </c>
      <c r="F12" s="16">
        <v>3019575</v>
      </c>
      <c r="G12" s="17">
        <f t="shared" si="0"/>
        <v>7.2498362461732675E-3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3903</v>
      </c>
      <c r="F13" s="16">
        <v>14889945</v>
      </c>
      <c r="G13" s="17">
        <f t="shared" si="0"/>
        <v>3.574995254780107E-2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3400</v>
      </c>
      <c r="F14" s="16">
        <v>2190450</v>
      </c>
      <c r="G14" s="17">
        <f t="shared" si="0"/>
        <v>5.2591519685486312E-3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683</v>
      </c>
      <c r="F15" s="16">
        <v>2106679.35</v>
      </c>
      <c r="G15" s="17">
        <f t="shared" si="0"/>
        <v>5.0580231690535056E-3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43</v>
      </c>
      <c r="E16" s="16">
        <v>8500</v>
      </c>
      <c r="F16" s="16">
        <v>2156025</v>
      </c>
      <c r="G16" s="17">
        <f t="shared" si="0"/>
        <v>5.1764994055970518E-3</v>
      </c>
      <c r="H16" s="18"/>
    </row>
    <row r="17" spans="1:8" x14ac:dyDescent="0.25">
      <c r="A17" s="13"/>
      <c r="B17" s="14" t="s">
        <v>44</v>
      </c>
      <c r="C17" s="15" t="s">
        <v>45</v>
      </c>
      <c r="D17" s="15" t="s">
        <v>19</v>
      </c>
      <c r="E17" s="16">
        <v>10830</v>
      </c>
      <c r="F17" s="16">
        <v>3791041.5</v>
      </c>
      <c r="G17" s="17">
        <f t="shared" si="0"/>
        <v>9.1020855840464546E-3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2604</v>
      </c>
      <c r="F18" s="16">
        <v>7045512.5999999996</v>
      </c>
      <c r="G18" s="17">
        <f t="shared" si="0"/>
        <v>1.6915894660788505E-2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51</v>
      </c>
      <c r="E19" s="16">
        <v>8525</v>
      </c>
      <c r="F19" s="16">
        <v>5708340</v>
      </c>
      <c r="G19" s="17">
        <f t="shared" si="0"/>
        <v>1.3705415575861076E-2</v>
      </c>
      <c r="H19" s="18"/>
    </row>
    <row r="20" spans="1:8" x14ac:dyDescent="0.25">
      <c r="A20" s="13"/>
      <c r="B20" s="14" t="s">
        <v>52</v>
      </c>
      <c r="C20" s="15" t="s">
        <v>53</v>
      </c>
      <c r="D20" s="15" t="s">
        <v>43</v>
      </c>
      <c r="E20" s="16">
        <v>18908</v>
      </c>
      <c r="F20" s="16">
        <v>30550601</v>
      </c>
      <c r="G20" s="17">
        <f t="shared" si="0"/>
        <v>7.3350340518840318E-2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56</v>
      </c>
      <c r="E21" s="16">
        <v>3898</v>
      </c>
      <c r="F21" s="16">
        <v>6702026.2999999998</v>
      </c>
      <c r="G21" s="17">
        <f t="shared" si="0"/>
        <v>1.6091202633664179E-2</v>
      </c>
      <c r="H21" s="18"/>
    </row>
    <row r="22" spans="1:8" x14ac:dyDescent="0.25">
      <c r="A22" s="13"/>
      <c r="B22" s="14" t="s">
        <v>57</v>
      </c>
      <c r="C22" s="15" t="s">
        <v>58</v>
      </c>
      <c r="D22" s="15" t="s">
        <v>56</v>
      </c>
      <c r="E22" s="16">
        <v>1775</v>
      </c>
      <c r="F22" s="16">
        <v>2741132.5</v>
      </c>
      <c r="G22" s="17">
        <f t="shared" si="0"/>
        <v>6.5813108646294739E-3</v>
      </c>
      <c r="H22" s="18"/>
    </row>
    <row r="23" spans="1:8" x14ac:dyDescent="0.25">
      <c r="A23" s="13"/>
      <c r="B23" s="14" t="s">
        <v>59</v>
      </c>
      <c r="C23" s="15" t="s">
        <v>60</v>
      </c>
      <c r="D23" s="15" t="s">
        <v>43</v>
      </c>
      <c r="E23" s="16">
        <v>12843</v>
      </c>
      <c r="F23" s="16">
        <v>11204233.199999999</v>
      </c>
      <c r="G23" s="17">
        <f t="shared" si="0"/>
        <v>2.6900757876170616E-2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365</v>
      </c>
      <c r="F24" s="16">
        <v>1811385.5</v>
      </c>
      <c r="G24" s="17">
        <f t="shared" si="0"/>
        <v>4.3490386076493175E-3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66</v>
      </c>
      <c r="E25" s="16">
        <v>3706</v>
      </c>
      <c r="F25" s="16">
        <v>2517300.5</v>
      </c>
      <c r="G25" s="17">
        <f t="shared" si="0"/>
        <v>6.0439023397034644E-3</v>
      </c>
      <c r="H25" s="18"/>
    </row>
    <row r="26" spans="1:8" x14ac:dyDescent="0.25">
      <c r="A26" s="13"/>
      <c r="B26" s="14" t="s">
        <v>67</v>
      </c>
      <c r="C26" s="15" t="s">
        <v>68</v>
      </c>
      <c r="D26" s="15" t="s">
        <v>28</v>
      </c>
      <c r="E26" s="16">
        <v>650</v>
      </c>
      <c r="F26" s="16">
        <v>339300</v>
      </c>
      <c r="G26" s="17">
        <f t="shared" si="0"/>
        <v>8.1464094726131642E-4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71</v>
      </c>
      <c r="E27" s="16">
        <v>22130</v>
      </c>
      <c r="F27" s="16">
        <v>3658752.9</v>
      </c>
      <c r="G27" s="17">
        <f t="shared" si="0"/>
        <v>8.7844678109374845E-3</v>
      </c>
      <c r="H27" s="18"/>
    </row>
    <row r="28" spans="1:8" x14ac:dyDescent="0.25">
      <c r="A28" s="13"/>
      <c r="B28" s="14" t="s">
        <v>72</v>
      </c>
      <c r="C28" s="15" t="s">
        <v>73</v>
      </c>
      <c r="D28" s="15" t="s">
        <v>56</v>
      </c>
      <c r="E28" s="16">
        <v>577</v>
      </c>
      <c r="F28" s="16">
        <v>3895038.5</v>
      </c>
      <c r="G28" s="17">
        <f t="shared" si="0"/>
        <v>9.3517767558482078E-3</v>
      </c>
      <c r="H28" s="18"/>
    </row>
    <row r="29" spans="1:8" x14ac:dyDescent="0.25">
      <c r="A29" s="13"/>
      <c r="B29" s="14" t="s">
        <v>74</v>
      </c>
      <c r="C29" s="15" t="s">
        <v>75</v>
      </c>
      <c r="D29" s="15" t="s">
        <v>43</v>
      </c>
      <c r="E29" s="16">
        <v>21232</v>
      </c>
      <c r="F29" s="16">
        <v>25794756.800000001</v>
      </c>
      <c r="G29" s="17">
        <f t="shared" si="0"/>
        <v>6.1931815838276699E-2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43</v>
      </c>
      <c r="E30" s="16">
        <v>2953</v>
      </c>
      <c r="F30" s="16">
        <v>4216293.4000000004</v>
      </c>
      <c r="G30" s="17">
        <f t="shared" si="0"/>
        <v>1.0123092394069074E-2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2120</v>
      </c>
      <c r="F31" s="16">
        <v>6164536</v>
      </c>
      <c r="G31" s="17">
        <f t="shared" si="0"/>
        <v>1.4800717496217173E-2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83</v>
      </c>
      <c r="E32" s="16">
        <v>135</v>
      </c>
      <c r="F32" s="16">
        <v>1066074.75</v>
      </c>
      <c r="G32" s="17">
        <f t="shared" si="0"/>
        <v>2.5595878107614826E-3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37</v>
      </c>
      <c r="E33" s="16">
        <v>1296</v>
      </c>
      <c r="F33" s="16">
        <v>1835913.6</v>
      </c>
      <c r="G33" s="17">
        <f t="shared" si="0"/>
        <v>4.407929249024267E-3</v>
      </c>
      <c r="H33" s="18"/>
    </row>
    <row r="34" spans="1:8" x14ac:dyDescent="0.25">
      <c r="A34" s="13"/>
      <c r="B34" s="14" t="s">
        <v>86</v>
      </c>
      <c r="C34" s="15" t="s">
        <v>87</v>
      </c>
      <c r="D34" s="15" t="s">
        <v>16</v>
      </c>
      <c r="E34" s="16">
        <v>7900</v>
      </c>
      <c r="F34" s="16">
        <v>3421885</v>
      </c>
      <c r="G34" s="17">
        <f t="shared" si="0"/>
        <v>8.2157607952233706E-3</v>
      </c>
      <c r="H34" s="18"/>
    </row>
    <row r="35" spans="1:8" x14ac:dyDescent="0.25">
      <c r="A35" s="13"/>
      <c r="B35" s="14" t="s">
        <v>88</v>
      </c>
      <c r="C35" s="15" t="s">
        <v>89</v>
      </c>
      <c r="D35" s="15" t="s">
        <v>90</v>
      </c>
      <c r="E35" s="16">
        <v>1185</v>
      </c>
      <c r="F35" s="16">
        <v>2078075.25</v>
      </c>
      <c r="G35" s="17">
        <f t="shared" si="0"/>
        <v>4.9893462721494163E-3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93</v>
      </c>
      <c r="E36" s="16">
        <v>15550</v>
      </c>
      <c r="F36" s="16">
        <v>3747083.5</v>
      </c>
      <c r="G36" s="17">
        <f t="shared" si="0"/>
        <v>8.9965448037348933E-3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1075</v>
      </c>
      <c r="F37" s="16">
        <v>2140056.25</v>
      </c>
      <c r="G37" s="17">
        <f t="shared" si="0"/>
        <v>5.1381593005968189E-3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99</v>
      </c>
      <c r="E38" s="16">
        <v>540</v>
      </c>
      <c r="F38" s="16">
        <v>2738772</v>
      </c>
      <c r="G38" s="17">
        <f t="shared" si="0"/>
        <v>6.5756434318089306E-3</v>
      </c>
      <c r="H38" s="18"/>
    </row>
    <row r="39" spans="1:8" x14ac:dyDescent="0.25">
      <c r="A39" s="13"/>
      <c r="B39" s="14" t="s">
        <v>100</v>
      </c>
      <c r="C39" s="15" t="s">
        <v>101</v>
      </c>
      <c r="D39" s="15" t="s">
        <v>102</v>
      </c>
      <c r="E39" s="16">
        <v>25793</v>
      </c>
      <c r="F39" s="16">
        <v>12776562.550000001</v>
      </c>
      <c r="G39" s="17">
        <f t="shared" si="0"/>
        <v>3.0675835598218276E-2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105</v>
      </c>
      <c r="E40" s="16">
        <v>5095</v>
      </c>
      <c r="F40" s="16">
        <v>5893131.75</v>
      </c>
      <c r="G40" s="17">
        <f t="shared" si="0"/>
        <v>1.4149090572224401E-2</v>
      </c>
      <c r="H40" s="18"/>
    </row>
    <row r="41" spans="1:8" x14ac:dyDescent="0.25">
      <c r="A41" s="13"/>
      <c r="B41" s="14" t="s">
        <v>106</v>
      </c>
      <c r="C41" s="15" t="s">
        <v>107</v>
      </c>
      <c r="D41" s="15" t="s">
        <v>63</v>
      </c>
      <c r="E41" s="16">
        <v>655</v>
      </c>
      <c r="F41" s="16">
        <v>3594934.75</v>
      </c>
      <c r="G41" s="17">
        <f t="shared" si="0"/>
        <v>8.6312438847115352E-3</v>
      </c>
      <c r="H41" s="18"/>
    </row>
    <row r="42" spans="1:8" x14ac:dyDescent="0.25">
      <c r="A42" s="13"/>
      <c r="B42" s="14" t="s">
        <v>108</v>
      </c>
      <c r="C42" s="15" t="s">
        <v>109</v>
      </c>
      <c r="D42" s="15" t="s">
        <v>110</v>
      </c>
      <c r="E42" s="16">
        <v>1195</v>
      </c>
      <c r="F42" s="16">
        <v>2210570.75</v>
      </c>
      <c r="G42" s="17">
        <f t="shared" si="0"/>
        <v>5.3074608009671641E-3</v>
      </c>
      <c r="H42" s="18"/>
    </row>
    <row r="43" spans="1:8" x14ac:dyDescent="0.25">
      <c r="A43" s="13"/>
      <c r="B43" s="14" t="s">
        <v>111</v>
      </c>
      <c r="C43" s="15" t="s">
        <v>112</v>
      </c>
      <c r="D43" s="15" t="s">
        <v>113</v>
      </c>
      <c r="E43" s="16">
        <v>1925</v>
      </c>
      <c r="F43" s="16">
        <v>2140600</v>
      </c>
      <c r="G43" s="17">
        <f t="shared" si="0"/>
        <v>5.1394648149353786E-3</v>
      </c>
      <c r="H43" s="18"/>
    </row>
    <row r="44" spans="1:8" x14ac:dyDescent="0.25">
      <c r="A44" s="13"/>
      <c r="B44" s="14" t="s">
        <v>114</v>
      </c>
      <c r="C44" s="15" t="s">
        <v>115</v>
      </c>
      <c r="D44" s="15" t="s">
        <v>116</v>
      </c>
      <c r="E44" s="16">
        <v>3025</v>
      </c>
      <c r="F44" s="16">
        <v>3596573.75</v>
      </c>
      <c r="G44" s="17">
        <f t="shared" si="0"/>
        <v>8.635179035058017E-3</v>
      </c>
      <c r="H44" s="18"/>
    </row>
    <row r="45" spans="1:8" x14ac:dyDescent="0.25">
      <c r="A45" s="13"/>
      <c r="B45" s="14" t="s">
        <v>117</v>
      </c>
      <c r="C45" s="15" t="s">
        <v>118</v>
      </c>
      <c r="D45" s="15" t="s">
        <v>119</v>
      </c>
      <c r="E45" s="16">
        <v>405</v>
      </c>
      <c r="F45" s="16">
        <v>1999059.75</v>
      </c>
      <c r="G45" s="17">
        <f t="shared" si="0"/>
        <v>4.799634330598203E-3</v>
      </c>
      <c r="H45" s="18"/>
    </row>
    <row r="46" spans="1:8" x14ac:dyDescent="0.25">
      <c r="A46" s="13"/>
      <c r="B46" s="14" t="s">
        <v>120</v>
      </c>
      <c r="C46" s="15" t="s">
        <v>121</v>
      </c>
      <c r="D46" s="15" t="s">
        <v>122</v>
      </c>
      <c r="E46" s="16">
        <v>2900</v>
      </c>
      <c r="F46" s="16">
        <v>1954890</v>
      </c>
      <c r="G46" s="17">
        <f t="shared" si="0"/>
        <v>4.6935851499902001E-3</v>
      </c>
      <c r="H46" s="18"/>
    </row>
    <row r="47" spans="1:8" x14ac:dyDescent="0.25">
      <c r="A47" s="13"/>
      <c r="B47" s="14" t="s">
        <v>123</v>
      </c>
      <c r="C47" s="15" t="s">
        <v>124</v>
      </c>
      <c r="D47" s="15" t="s">
        <v>125</v>
      </c>
      <c r="E47" s="16">
        <v>2975</v>
      </c>
      <c r="F47" s="16">
        <v>4692765</v>
      </c>
      <c r="G47" s="17">
        <f t="shared" si="0"/>
        <v>1.1267074933317866E-2</v>
      </c>
      <c r="H47" s="18"/>
    </row>
    <row r="48" spans="1:8" x14ac:dyDescent="0.25">
      <c r="A48" s="13"/>
      <c r="B48" s="14" t="s">
        <v>126</v>
      </c>
      <c r="C48" s="15" t="s">
        <v>127</v>
      </c>
      <c r="D48" s="15" t="s">
        <v>128</v>
      </c>
      <c r="E48" s="16">
        <v>12600</v>
      </c>
      <c r="F48" s="16">
        <v>4210920</v>
      </c>
      <c r="G48" s="17">
        <f t="shared" si="0"/>
        <v>1.0110191151316306E-2</v>
      </c>
      <c r="H48" s="18"/>
    </row>
    <row r="49" spans="1:8" x14ac:dyDescent="0.25">
      <c r="A49" s="13"/>
      <c r="B49" s="14" t="s">
        <v>129</v>
      </c>
      <c r="C49" s="15" t="s">
        <v>130</v>
      </c>
      <c r="D49" s="15" t="s">
        <v>28</v>
      </c>
      <c r="E49" s="16">
        <v>400</v>
      </c>
      <c r="F49" s="16">
        <v>2263260</v>
      </c>
      <c r="G49" s="17">
        <f t="shared" si="0"/>
        <v>5.43396484025537E-3</v>
      </c>
      <c r="H49" s="18"/>
    </row>
    <row r="50" spans="1:8" x14ac:dyDescent="0.25">
      <c r="A50" s="13"/>
      <c r="B50" s="14" t="s">
        <v>131</v>
      </c>
      <c r="C50" s="15" t="s">
        <v>132</v>
      </c>
      <c r="D50" s="15" t="s">
        <v>133</v>
      </c>
      <c r="E50" s="16">
        <v>737</v>
      </c>
      <c r="F50" s="16">
        <v>4263139.6500000004</v>
      </c>
      <c r="G50" s="17">
        <f t="shared" si="0"/>
        <v>1.0235567706405178E-2</v>
      </c>
      <c r="H50" s="18"/>
    </row>
    <row r="51" spans="1:8" x14ac:dyDescent="0.25">
      <c r="A51" s="13"/>
      <c r="B51" s="14" t="s">
        <v>134</v>
      </c>
      <c r="C51" s="15" t="s">
        <v>135</v>
      </c>
      <c r="D51" s="15" t="s">
        <v>43</v>
      </c>
      <c r="E51" s="16">
        <v>3279</v>
      </c>
      <c r="F51" s="16">
        <v>5928104.0999999996</v>
      </c>
      <c r="G51" s="17">
        <f t="shared" si="0"/>
        <v>1.4233057292919815E-2</v>
      </c>
      <c r="H51" s="18"/>
    </row>
    <row r="52" spans="1:8" x14ac:dyDescent="0.25">
      <c r="A52" s="13"/>
      <c r="B52" s="14" t="s">
        <v>136</v>
      </c>
      <c r="C52" s="15" t="s">
        <v>137</v>
      </c>
      <c r="D52" s="15" t="s">
        <v>43</v>
      </c>
      <c r="E52" s="16">
        <v>9945</v>
      </c>
      <c r="F52" s="16">
        <v>11596864.5</v>
      </c>
      <c r="G52" s="17">
        <f t="shared" si="0"/>
        <v>2.7843444390041654E-2</v>
      </c>
      <c r="H52" s="18"/>
    </row>
    <row r="53" spans="1:8" x14ac:dyDescent="0.25">
      <c r="A53" s="13"/>
      <c r="B53" s="14" t="s">
        <v>138</v>
      </c>
      <c r="C53" s="15" t="s">
        <v>139</v>
      </c>
      <c r="D53" s="15" t="s">
        <v>140</v>
      </c>
      <c r="E53" s="16">
        <v>1180</v>
      </c>
      <c r="F53" s="16">
        <v>2898493</v>
      </c>
      <c r="G53" s="17">
        <f t="shared" si="0"/>
        <v>6.9591249134992482E-3</v>
      </c>
      <c r="H53" s="18"/>
    </row>
    <row r="54" spans="1:8" x14ac:dyDescent="0.25">
      <c r="A54" s="13"/>
      <c r="B54" s="14" t="s">
        <v>141</v>
      </c>
      <c r="C54" s="15" t="s">
        <v>142</v>
      </c>
      <c r="D54" s="15" t="s">
        <v>143</v>
      </c>
      <c r="E54" s="16">
        <v>2365</v>
      </c>
      <c r="F54" s="16">
        <v>1072764</v>
      </c>
      <c r="G54" s="17">
        <f t="shared" si="0"/>
        <v>2.5756483381899169E-3</v>
      </c>
      <c r="H54" s="18"/>
    </row>
    <row r="55" spans="1:8" x14ac:dyDescent="0.25">
      <c r="A55" s="13"/>
      <c r="B55" s="14" t="s">
        <v>144</v>
      </c>
      <c r="C55" s="15" t="s">
        <v>145</v>
      </c>
      <c r="D55" s="15" t="s">
        <v>146</v>
      </c>
      <c r="E55" s="16">
        <v>65</v>
      </c>
      <c r="F55" s="16">
        <v>221786.5</v>
      </c>
      <c r="G55" s="17">
        <f t="shared" si="0"/>
        <v>5.3249739006711451E-4</v>
      </c>
      <c r="H55" s="18"/>
    </row>
    <row r="56" spans="1:8" x14ac:dyDescent="0.25">
      <c r="A56" s="13"/>
      <c r="B56" s="14" t="s">
        <v>147</v>
      </c>
      <c r="C56" s="15" t="s">
        <v>148</v>
      </c>
      <c r="D56" s="15" t="s">
        <v>28</v>
      </c>
      <c r="E56" s="16">
        <v>665</v>
      </c>
      <c r="F56" s="16">
        <v>3213479.5</v>
      </c>
      <c r="G56" s="17">
        <f t="shared" si="0"/>
        <v>7.7153904623778998E-3</v>
      </c>
      <c r="H56" s="18"/>
    </row>
    <row r="57" spans="1:8" x14ac:dyDescent="0.25">
      <c r="A57" s="13"/>
      <c r="B57" s="14" t="s">
        <v>149</v>
      </c>
      <c r="C57" s="15" t="s">
        <v>150</v>
      </c>
      <c r="D57" s="15" t="s">
        <v>151</v>
      </c>
      <c r="E57" s="16">
        <v>8620</v>
      </c>
      <c r="F57" s="16">
        <v>2724351</v>
      </c>
      <c r="G57" s="17">
        <f t="shared" si="0"/>
        <v>6.5410193908408921E-3</v>
      </c>
      <c r="H57" s="18"/>
    </row>
    <row r="58" spans="1:8" x14ac:dyDescent="0.25">
      <c r="A58" s="13"/>
      <c r="B58" s="14" t="s">
        <v>152</v>
      </c>
      <c r="C58" s="15" t="s">
        <v>153</v>
      </c>
      <c r="D58" s="15" t="s">
        <v>154</v>
      </c>
      <c r="E58" s="16">
        <v>3745</v>
      </c>
      <c r="F58" s="16">
        <v>3329866.75</v>
      </c>
      <c r="G58" s="17">
        <f t="shared" si="0"/>
        <v>7.9948299542409694E-3</v>
      </c>
      <c r="H58" s="18"/>
    </row>
    <row r="59" spans="1:8" x14ac:dyDescent="0.25">
      <c r="A59" s="13"/>
      <c r="B59" s="14" t="s">
        <v>155</v>
      </c>
      <c r="C59" s="15" t="s">
        <v>156</v>
      </c>
      <c r="D59" s="15" t="s">
        <v>157</v>
      </c>
      <c r="E59" s="16">
        <v>1020</v>
      </c>
      <c r="F59" s="16">
        <v>3528129</v>
      </c>
      <c r="G59" s="17">
        <f t="shared" si="0"/>
        <v>8.4708468924848835E-3</v>
      </c>
      <c r="H59" s="18"/>
    </row>
    <row r="60" spans="1:8" x14ac:dyDescent="0.25">
      <c r="A60" s="13"/>
      <c r="B60" s="14" t="s">
        <v>158</v>
      </c>
      <c r="C60" s="15" t="s">
        <v>159</v>
      </c>
      <c r="D60" s="15" t="s">
        <v>37</v>
      </c>
      <c r="E60" s="16">
        <v>741</v>
      </c>
      <c r="F60" s="16">
        <v>5043949.95</v>
      </c>
      <c r="G60" s="17">
        <f t="shared" si="0"/>
        <v>1.2110251002672177E-2</v>
      </c>
      <c r="H60" s="18"/>
    </row>
    <row r="61" spans="1:8" x14ac:dyDescent="0.25">
      <c r="A61" s="13"/>
      <c r="B61" s="14" t="s">
        <v>160</v>
      </c>
      <c r="C61" s="15" t="s">
        <v>161</v>
      </c>
      <c r="D61" s="15" t="s">
        <v>56</v>
      </c>
      <c r="E61" s="16">
        <v>3600</v>
      </c>
      <c r="F61" s="16">
        <v>6882660</v>
      </c>
      <c r="G61" s="17">
        <f t="shared" si="0"/>
        <v>1.6524894376886447E-2</v>
      </c>
      <c r="H61" s="18"/>
    </row>
    <row r="62" spans="1:8" x14ac:dyDescent="0.25">
      <c r="A62" s="13"/>
      <c r="B62" s="14" t="s">
        <v>162</v>
      </c>
      <c r="C62" s="15" t="s">
        <v>163</v>
      </c>
      <c r="D62" s="15" t="s">
        <v>164</v>
      </c>
      <c r="E62" s="16">
        <v>75</v>
      </c>
      <c r="F62" s="16">
        <v>2128882.5</v>
      </c>
      <c r="G62" s="17">
        <f t="shared" si="0"/>
        <v>5.111331731235012E-3</v>
      </c>
      <c r="H62" s="18"/>
    </row>
    <row r="63" spans="1:8" x14ac:dyDescent="0.25">
      <c r="A63" s="13"/>
      <c r="B63" s="14" t="s">
        <v>165</v>
      </c>
      <c r="C63" s="15" t="s">
        <v>166</v>
      </c>
      <c r="D63" s="15" t="s">
        <v>16</v>
      </c>
      <c r="E63" s="16">
        <v>8853</v>
      </c>
      <c r="F63" s="16">
        <v>13204692.15</v>
      </c>
      <c r="G63" s="17">
        <f t="shared" si="0"/>
        <v>3.1703751610286088E-2</v>
      </c>
      <c r="H63" s="18"/>
    </row>
    <row r="64" spans="1:8" x14ac:dyDescent="0.25">
      <c r="A64" s="13"/>
      <c r="B64" s="14" t="s">
        <v>167</v>
      </c>
      <c r="C64" s="15" t="s">
        <v>168</v>
      </c>
      <c r="D64" s="15" t="s">
        <v>169</v>
      </c>
      <c r="E64" s="16">
        <v>545</v>
      </c>
      <c r="F64" s="16">
        <v>944757.5</v>
      </c>
      <c r="G64" s="17">
        <f t="shared" si="0"/>
        <v>2.2683116555621374E-3</v>
      </c>
      <c r="H64" s="18"/>
    </row>
    <row r="65" spans="1:15" x14ac:dyDescent="0.25">
      <c r="A65" s="13"/>
      <c r="B65" s="14" t="s">
        <v>170</v>
      </c>
      <c r="C65" s="15" t="s">
        <v>171</v>
      </c>
      <c r="D65" s="15" t="s">
        <v>172</v>
      </c>
      <c r="E65" s="16">
        <v>3180</v>
      </c>
      <c r="F65" s="16">
        <v>13945413</v>
      </c>
      <c r="G65" s="17">
        <f t="shared" si="0"/>
        <v>3.3482182305541633E-2</v>
      </c>
      <c r="H65" s="18"/>
    </row>
    <row r="66" spans="1:15" x14ac:dyDescent="0.25">
      <c r="A66" s="13"/>
      <c r="B66" s="14" t="s">
        <v>173</v>
      </c>
      <c r="C66" s="15" t="s">
        <v>174</v>
      </c>
      <c r="D66" s="15" t="s">
        <v>43</v>
      </c>
      <c r="E66" s="16">
        <v>26500</v>
      </c>
      <c r="F66" s="16">
        <v>3039815</v>
      </c>
      <c r="G66" s="17">
        <f t="shared" si="0"/>
        <v>7.2984313913915669E-3</v>
      </c>
      <c r="H66" s="18"/>
    </row>
    <row r="67" spans="1:15" x14ac:dyDescent="0.25">
      <c r="A67" s="13"/>
      <c r="B67" s="14" t="s">
        <v>175</v>
      </c>
      <c r="C67" s="15" t="s">
        <v>176</v>
      </c>
      <c r="D67" s="15" t="s">
        <v>177</v>
      </c>
      <c r="E67" s="16">
        <v>745</v>
      </c>
      <c r="F67" s="16">
        <v>8855964</v>
      </c>
      <c r="G67" s="17">
        <f t="shared" si="0"/>
        <v>2.1262690544863298E-2</v>
      </c>
      <c r="H67" s="18"/>
    </row>
    <row r="68" spans="1:15" x14ac:dyDescent="0.25">
      <c r="A68" s="13"/>
      <c r="B68" s="14" t="s">
        <v>178</v>
      </c>
      <c r="C68" s="15" t="s">
        <v>179</v>
      </c>
      <c r="D68" s="15" t="s">
        <v>63</v>
      </c>
      <c r="E68" s="16">
        <v>885</v>
      </c>
      <c r="F68" s="16">
        <v>2239935</v>
      </c>
      <c r="G68" s="17">
        <f t="shared" si="0"/>
        <v>5.3779627769047359E-3</v>
      </c>
      <c r="H68" s="18"/>
    </row>
    <row r="69" spans="1:15" x14ac:dyDescent="0.25">
      <c r="A69" s="13"/>
      <c r="B69" s="14" t="s">
        <v>180</v>
      </c>
      <c r="C69" s="15" t="s">
        <v>181</v>
      </c>
      <c r="D69" s="15" t="s">
        <v>182</v>
      </c>
      <c r="E69" s="16">
        <v>3250</v>
      </c>
      <c r="F69" s="16">
        <v>1697150</v>
      </c>
      <c r="G69" s="17">
        <f t="shared" si="0"/>
        <v>4.0747653511480787E-3</v>
      </c>
      <c r="H69" s="18"/>
    </row>
    <row r="70" spans="1:15" x14ac:dyDescent="0.25">
      <c r="A70" s="13"/>
      <c r="B70" s="14" t="s">
        <v>183</v>
      </c>
      <c r="C70" s="15" t="s">
        <v>184</v>
      </c>
      <c r="D70" s="15" t="s">
        <v>43</v>
      </c>
      <c r="E70" s="16">
        <v>3450</v>
      </c>
      <c r="F70" s="16">
        <v>2100360</v>
      </c>
      <c r="G70" s="17">
        <f t="shared" si="0"/>
        <v>5.0428507515171781E-3</v>
      </c>
      <c r="H70" s="18"/>
    </row>
    <row r="71" spans="1:15" x14ac:dyDescent="0.25">
      <c r="A71" s="13"/>
      <c r="B71" s="14" t="s">
        <v>185</v>
      </c>
      <c r="C71" s="15" t="s">
        <v>186</v>
      </c>
      <c r="D71" s="15" t="s">
        <v>187</v>
      </c>
      <c r="E71" s="16">
        <v>272</v>
      </c>
      <c r="F71" s="16">
        <v>3567497.6</v>
      </c>
      <c r="G71" s="17">
        <f t="shared" ref="G71:G91" si="1">+F71/$F$103</f>
        <v>8.5653687716371156E-3</v>
      </c>
      <c r="H71" s="18"/>
    </row>
    <row r="72" spans="1:15" x14ac:dyDescent="0.25">
      <c r="A72" s="13"/>
      <c r="B72" s="14" t="s">
        <v>188</v>
      </c>
      <c r="C72" s="15" t="s">
        <v>189</v>
      </c>
      <c r="D72" s="15" t="s">
        <v>28</v>
      </c>
      <c r="E72" s="16">
        <v>590</v>
      </c>
      <c r="F72" s="16">
        <v>3720245</v>
      </c>
      <c r="G72" s="17">
        <f t="shared" si="1"/>
        <v>8.9321070169294907E-3</v>
      </c>
      <c r="H72" s="18"/>
    </row>
    <row r="73" spans="1:15" x14ac:dyDescent="0.25">
      <c r="A73" s="13"/>
      <c r="B73" s="14" t="s">
        <v>190</v>
      </c>
      <c r="C73" s="15" t="s">
        <v>191</v>
      </c>
      <c r="D73" s="15" t="s">
        <v>192</v>
      </c>
      <c r="E73" s="16">
        <v>750</v>
      </c>
      <c r="F73" s="16">
        <v>1983675</v>
      </c>
      <c r="G73" s="17">
        <f t="shared" si="1"/>
        <v>4.7626963780094071E-3</v>
      </c>
      <c r="H73" s="18"/>
    </row>
    <row r="74" spans="1:15" x14ac:dyDescent="0.25">
      <c r="A74" s="13"/>
      <c r="B74" s="14" t="s">
        <v>193</v>
      </c>
      <c r="C74" s="15" t="s">
        <v>194</v>
      </c>
      <c r="D74" s="15" t="s">
        <v>172</v>
      </c>
      <c r="E74" s="16">
        <v>2120</v>
      </c>
      <c r="F74" s="16">
        <v>3295328</v>
      </c>
      <c r="G74" s="17">
        <f t="shared" si="1"/>
        <v>7.9119042836921297E-3</v>
      </c>
      <c r="H74" s="18"/>
    </row>
    <row r="75" spans="1:15" x14ac:dyDescent="0.25">
      <c r="A75" s="13"/>
      <c r="B75" s="14" t="s">
        <v>195</v>
      </c>
      <c r="C75" s="15" t="s">
        <v>196</v>
      </c>
      <c r="D75" s="15" t="s">
        <v>56</v>
      </c>
      <c r="E75" s="16">
        <v>560</v>
      </c>
      <c r="F75" s="16">
        <v>1776180</v>
      </c>
      <c r="G75" s="17">
        <f t="shared" si="1"/>
        <v>4.2645121064149869E-3</v>
      </c>
      <c r="H75" s="19"/>
      <c r="L75" s="15"/>
      <c r="M75" s="15"/>
      <c r="N75" s="15"/>
      <c r="O75" s="15"/>
    </row>
    <row r="76" spans="1:15" outlineLevel="1" x14ac:dyDescent="0.25">
      <c r="A76" s="13"/>
      <c r="B76" s="14" t="s">
        <v>197</v>
      </c>
      <c r="C76" s="15" t="s">
        <v>198</v>
      </c>
      <c r="D76" s="15" t="s">
        <v>37</v>
      </c>
      <c r="E76" s="16">
        <v>2200</v>
      </c>
      <c r="F76" s="16">
        <v>6450290</v>
      </c>
      <c r="G76" s="17">
        <f t="shared" si="1"/>
        <v>1.5486797393781894E-2</v>
      </c>
      <c r="H76" s="19"/>
      <c r="L76" s="15"/>
      <c r="M76" s="15"/>
      <c r="N76" s="15"/>
      <c r="O76" s="15"/>
    </row>
    <row r="77" spans="1:15" outlineLevel="1" x14ac:dyDescent="0.25">
      <c r="A77" s="13"/>
      <c r="B77" s="14" t="s">
        <v>199</v>
      </c>
      <c r="C77" s="15" t="s">
        <v>200</v>
      </c>
      <c r="D77" s="15" t="s">
        <v>143</v>
      </c>
      <c r="E77" s="16">
        <v>13950</v>
      </c>
      <c r="F77" s="16">
        <v>5803200</v>
      </c>
      <c r="G77" s="17">
        <f t="shared" si="1"/>
        <v>1.3933169304883206E-2</v>
      </c>
      <c r="H77" s="19"/>
      <c r="L77" s="15"/>
      <c r="M77" s="15"/>
      <c r="N77" s="15"/>
      <c r="O77" s="15"/>
    </row>
    <row r="78" spans="1:15" outlineLevel="1" x14ac:dyDescent="0.25">
      <c r="A78" s="13"/>
      <c r="B78" s="14" t="s">
        <v>201</v>
      </c>
      <c r="C78" s="15" t="s">
        <v>202</v>
      </c>
      <c r="D78" s="15" t="s">
        <v>203</v>
      </c>
      <c r="E78" s="16">
        <v>9924</v>
      </c>
      <c r="F78" s="16">
        <v>3455536.8</v>
      </c>
      <c r="G78" s="17">
        <f t="shared" si="1"/>
        <v>8.296556946797342E-3</v>
      </c>
      <c r="H78" s="19"/>
    </row>
    <row r="79" spans="1:15" outlineLevel="1" x14ac:dyDescent="0.25">
      <c r="A79" s="13"/>
      <c r="B79" s="14" t="s">
        <v>204</v>
      </c>
      <c r="C79" s="15" t="s">
        <v>205</v>
      </c>
      <c r="D79" s="15" t="s">
        <v>206</v>
      </c>
      <c r="E79" s="16">
        <v>16250</v>
      </c>
      <c r="F79" s="16">
        <v>3728562.5</v>
      </c>
      <c r="G79" s="17">
        <f t="shared" si="1"/>
        <v>8.9520768845358749E-3</v>
      </c>
      <c r="H79" s="19"/>
    </row>
    <row r="80" spans="1:15" outlineLevel="1" x14ac:dyDescent="0.25">
      <c r="A80" s="13"/>
      <c r="B80" s="14" t="s">
        <v>207</v>
      </c>
      <c r="C80" s="15" t="s">
        <v>208</v>
      </c>
      <c r="D80" s="15" t="s">
        <v>209</v>
      </c>
      <c r="E80" s="16">
        <v>15000</v>
      </c>
      <c r="F80" s="16">
        <v>2948550</v>
      </c>
      <c r="G80" s="17">
        <f t="shared" si="1"/>
        <v>7.0793090629158693E-3</v>
      </c>
      <c r="H80" s="19"/>
    </row>
    <row r="81" spans="1:8" outlineLevel="1" x14ac:dyDescent="0.25">
      <c r="A81" s="13"/>
      <c r="B81" s="14" t="s">
        <v>210</v>
      </c>
      <c r="C81" s="15" t="s">
        <v>211</v>
      </c>
      <c r="D81" s="15" t="s">
        <v>212</v>
      </c>
      <c r="E81" s="16">
        <v>710</v>
      </c>
      <c r="F81" s="16">
        <v>2359543</v>
      </c>
      <c r="G81" s="17">
        <f t="shared" si="1"/>
        <v>5.6651351153074224E-3</v>
      </c>
      <c r="H81" s="19"/>
    </row>
    <row r="82" spans="1:8" outlineLevel="1" x14ac:dyDescent="0.25">
      <c r="A82" s="13"/>
      <c r="B82" s="14" t="s">
        <v>213</v>
      </c>
      <c r="C82" s="15" t="s">
        <v>214</v>
      </c>
      <c r="D82" s="15" t="s">
        <v>90</v>
      </c>
      <c r="E82" s="16">
        <v>1245</v>
      </c>
      <c r="F82" s="16">
        <v>890797.5</v>
      </c>
      <c r="G82" s="17">
        <f t="shared" si="1"/>
        <v>2.1387566142588052E-3</v>
      </c>
      <c r="H82" s="19"/>
    </row>
    <row r="83" spans="1:8" outlineLevel="1" x14ac:dyDescent="0.25">
      <c r="A83" s="13"/>
      <c r="B83" s="14" t="s">
        <v>215</v>
      </c>
      <c r="C83" s="15" t="s">
        <v>216</v>
      </c>
      <c r="D83" s="15" t="s">
        <v>217</v>
      </c>
      <c r="E83" s="16">
        <v>34500</v>
      </c>
      <c r="F83" s="16">
        <v>3623880</v>
      </c>
      <c r="G83" s="17">
        <f t="shared" si="1"/>
        <v>8.7007398643128182E-3</v>
      </c>
      <c r="H83" s="19"/>
    </row>
    <row r="84" spans="1:8" outlineLevel="1" x14ac:dyDescent="0.25">
      <c r="A84" s="13"/>
      <c r="B84" s="14" t="s">
        <v>218</v>
      </c>
      <c r="C84" s="15" t="s">
        <v>219</v>
      </c>
      <c r="D84" s="15" t="s">
        <v>220</v>
      </c>
      <c r="E84" s="16">
        <v>740</v>
      </c>
      <c r="F84" s="16">
        <v>4320860</v>
      </c>
      <c r="G84" s="17">
        <f t="shared" si="1"/>
        <v>1.037415114466116E-2</v>
      </c>
      <c r="H84" s="19"/>
    </row>
    <row r="85" spans="1:8" outlineLevel="1" x14ac:dyDescent="0.25">
      <c r="A85" s="13"/>
      <c r="B85" s="14" t="s">
        <v>221</v>
      </c>
      <c r="C85" s="15" t="s">
        <v>222</v>
      </c>
      <c r="D85" s="15" t="s">
        <v>223</v>
      </c>
      <c r="E85" s="16">
        <v>2210</v>
      </c>
      <c r="F85" s="16">
        <v>3123393</v>
      </c>
      <c r="G85" s="17">
        <f t="shared" si="1"/>
        <v>7.4990976486571321E-3</v>
      </c>
      <c r="H85" s="20"/>
    </row>
    <row r="86" spans="1:8" outlineLevel="1" x14ac:dyDescent="0.25">
      <c r="A86" s="13"/>
      <c r="B86" s="14" t="s">
        <v>224</v>
      </c>
      <c r="C86" s="15" t="s">
        <v>225</v>
      </c>
      <c r="D86" s="15" t="s">
        <v>28</v>
      </c>
      <c r="E86" s="16">
        <v>2675</v>
      </c>
      <c r="F86" s="16">
        <v>4393955</v>
      </c>
      <c r="G86" s="17">
        <f t="shared" si="1"/>
        <v>1.0549648285952248E-2</v>
      </c>
      <c r="H86" s="19"/>
    </row>
    <row r="87" spans="1:8" outlineLevel="1" x14ac:dyDescent="0.25">
      <c r="A87" s="13"/>
      <c r="B87" s="14" t="s">
        <v>226</v>
      </c>
      <c r="C87" s="15" t="s">
        <v>227</v>
      </c>
      <c r="D87" s="15" t="s">
        <v>228</v>
      </c>
      <c r="E87" s="16">
        <v>9800</v>
      </c>
      <c r="F87" s="16">
        <v>3321710</v>
      </c>
      <c r="G87" s="17">
        <f t="shared" si="1"/>
        <v>7.9752460386896176E-3</v>
      </c>
      <c r="H87" s="19"/>
    </row>
    <row r="88" spans="1:8" outlineLevel="1" x14ac:dyDescent="0.25">
      <c r="A88" s="13"/>
      <c r="B88" s="14" t="s">
        <v>229</v>
      </c>
      <c r="C88" s="15" t="s">
        <v>230</v>
      </c>
      <c r="D88" s="15" t="s">
        <v>63</v>
      </c>
      <c r="E88" s="16">
        <v>51</v>
      </c>
      <c r="F88" s="16">
        <v>492874.2</v>
      </c>
      <c r="G88" s="17">
        <f t="shared" si="1"/>
        <v>1.1833642946320764E-3</v>
      </c>
      <c r="H88" s="19"/>
    </row>
    <row r="89" spans="1:8" outlineLevel="1" x14ac:dyDescent="0.25">
      <c r="A89" s="13"/>
      <c r="B89" s="14" t="s">
        <v>231</v>
      </c>
      <c r="C89" s="15" t="s">
        <v>232</v>
      </c>
      <c r="D89" s="15" t="s">
        <v>37</v>
      </c>
      <c r="E89" s="16">
        <v>1125</v>
      </c>
      <c r="F89" s="16">
        <v>1858106.25</v>
      </c>
      <c r="G89" s="17">
        <f t="shared" si="1"/>
        <v>4.4612126012737174E-3</v>
      </c>
      <c r="H89" s="19"/>
    </row>
    <row r="90" spans="1:8" x14ac:dyDescent="0.25">
      <c r="B90" s="21"/>
      <c r="C90" s="22"/>
      <c r="D90" s="22"/>
      <c r="E90" s="23"/>
      <c r="F90" s="24"/>
      <c r="G90" s="25">
        <f t="shared" si="1"/>
        <v>0</v>
      </c>
      <c r="H90" s="19"/>
    </row>
    <row r="91" spans="1:8" x14ac:dyDescent="0.25">
      <c r="B91" s="22"/>
      <c r="C91" s="22" t="s">
        <v>233</v>
      </c>
      <c r="D91" s="22"/>
      <c r="E91" s="26"/>
      <c r="F91" s="27">
        <f>SUM(F7:F90)</f>
        <v>411954255.40000004</v>
      </c>
      <c r="G91" s="28">
        <f t="shared" si="1"/>
        <v>0.98907988460768148</v>
      </c>
      <c r="H91" s="29"/>
    </row>
    <row r="93" spans="1:8" x14ac:dyDescent="0.25">
      <c r="B93" s="30"/>
      <c r="C93" s="30" t="s">
        <v>234</v>
      </c>
      <c r="D93" s="30"/>
      <c r="E93" s="30"/>
      <c r="F93" s="30" t="s">
        <v>11</v>
      </c>
      <c r="G93" s="31" t="s">
        <v>12</v>
      </c>
      <c r="H93" s="30" t="s">
        <v>13</v>
      </c>
    </row>
    <row r="94" spans="1:8" x14ac:dyDescent="0.25">
      <c r="A94" s="32" t="s">
        <v>235</v>
      </c>
      <c r="B94" s="33"/>
      <c r="C94" s="22" t="s">
        <v>236</v>
      </c>
      <c r="D94" s="15"/>
      <c r="E94" s="34"/>
      <c r="F94" s="35" t="s">
        <v>237</v>
      </c>
      <c r="G94" s="28">
        <v>0</v>
      </c>
      <c r="H94" s="15"/>
    </row>
    <row r="95" spans="1:8" x14ac:dyDescent="0.25">
      <c r="B95" s="33" t="s">
        <v>238</v>
      </c>
      <c r="C95" s="22" t="s">
        <v>239</v>
      </c>
      <c r="D95" s="22"/>
      <c r="E95" s="26"/>
      <c r="F95" s="16">
        <v>3636817.8</v>
      </c>
      <c r="G95" s="28">
        <f>+F95/$F$103</f>
        <v>8.7318028223071515E-3</v>
      </c>
      <c r="H95" s="15"/>
    </row>
    <row r="96" spans="1:8" x14ac:dyDescent="0.25">
      <c r="B96" s="33"/>
      <c r="C96" s="22" t="s">
        <v>240</v>
      </c>
      <c r="D96" s="15"/>
      <c r="E96" s="34"/>
      <c r="F96" s="26" t="s">
        <v>237</v>
      </c>
      <c r="G96" s="28">
        <v>0</v>
      </c>
      <c r="H96" s="15"/>
    </row>
    <row r="97" spans="1:8" x14ac:dyDescent="0.25">
      <c r="B97" s="33"/>
      <c r="C97" s="22" t="s">
        <v>241</v>
      </c>
      <c r="D97" s="15"/>
      <c r="E97" s="34"/>
      <c r="F97" s="26" t="s">
        <v>237</v>
      </c>
      <c r="G97" s="28">
        <v>0</v>
      </c>
      <c r="H97" s="15"/>
    </row>
    <row r="98" spans="1:8" x14ac:dyDescent="0.25">
      <c r="A98" s="36" t="s">
        <v>242</v>
      </c>
      <c r="B98" s="33"/>
      <c r="C98" s="22" t="s">
        <v>243</v>
      </c>
      <c r="D98" s="15"/>
      <c r="E98" s="34"/>
      <c r="F98" s="26" t="s">
        <v>237</v>
      </c>
      <c r="G98" s="28">
        <v>0</v>
      </c>
      <c r="H98" s="15"/>
    </row>
    <row r="99" spans="1:8" x14ac:dyDescent="0.25">
      <c r="B99" s="15" t="s">
        <v>242</v>
      </c>
      <c r="C99" s="15" t="s">
        <v>244</v>
      </c>
      <c r="D99" s="15"/>
      <c r="E99" s="34"/>
      <c r="F99" s="16">
        <v>911437.68</v>
      </c>
      <c r="G99" s="28">
        <f>+F99/$F$103</f>
        <v>2.1883125700113666E-3</v>
      </c>
      <c r="H99" s="15"/>
    </row>
    <row r="100" spans="1:8" x14ac:dyDescent="0.25">
      <c r="B100" s="33"/>
      <c r="C100" s="15"/>
      <c r="D100" s="15"/>
      <c r="E100" s="34"/>
      <c r="F100" s="35"/>
      <c r="G100" s="28"/>
      <c r="H100" s="15"/>
    </row>
    <row r="101" spans="1:8" x14ac:dyDescent="0.25">
      <c r="B101" s="33"/>
      <c r="C101" s="15" t="s">
        <v>245</v>
      </c>
      <c r="D101" s="15"/>
      <c r="E101" s="34"/>
      <c r="F101" s="37">
        <f>SUM(F94:F100)</f>
        <v>4548255.4799999995</v>
      </c>
      <c r="G101" s="28">
        <f>+F101/$F$103</f>
        <v>1.0920115392318517E-2</v>
      </c>
      <c r="H101" s="15"/>
    </row>
    <row r="102" spans="1:8" x14ac:dyDescent="0.25">
      <c r="B102" s="33"/>
      <c r="C102" s="15"/>
      <c r="D102" s="15"/>
      <c r="E102" s="34"/>
      <c r="F102" s="37"/>
      <c r="G102" s="28"/>
      <c r="H102" s="15"/>
    </row>
    <row r="103" spans="1:8" x14ac:dyDescent="0.25">
      <c r="B103" s="38"/>
      <c r="C103" s="39" t="s">
        <v>246</v>
      </c>
      <c r="D103" s="40"/>
      <c r="E103" s="41"/>
      <c r="F103" s="41">
        <f>+F101+F91</f>
        <v>416502510.88000005</v>
      </c>
      <c r="G103" s="42">
        <v>1</v>
      </c>
      <c r="H103" s="15"/>
    </row>
    <row r="104" spans="1:8" x14ac:dyDescent="0.25">
      <c r="F104" s="43"/>
    </row>
    <row r="105" spans="1:8" x14ac:dyDescent="0.25">
      <c r="C105" s="22" t="s">
        <v>247</v>
      </c>
      <c r="D105" s="44"/>
      <c r="F105" s="4">
        <v>0</v>
      </c>
    </row>
    <row r="106" spans="1:8" x14ac:dyDescent="0.25">
      <c r="C106" s="22" t="s">
        <v>248</v>
      </c>
      <c r="D106" s="45"/>
    </row>
    <row r="107" spans="1:8" x14ac:dyDescent="0.25">
      <c r="C107" s="22" t="s">
        <v>249</v>
      </c>
      <c r="D107" s="45"/>
    </row>
    <row r="108" spans="1:8" x14ac:dyDescent="0.25">
      <c r="C108" s="22" t="s">
        <v>250</v>
      </c>
      <c r="D108" s="46">
        <v>28.967199999999998</v>
      </c>
    </row>
    <row r="109" spans="1:8" x14ac:dyDescent="0.25">
      <c r="A109" s="32" t="s">
        <v>251</v>
      </c>
      <c r="C109" s="22" t="s">
        <v>252</v>
      </c>
      <c r="D109" s="46">
        <v>27.7333</v>
      </c>
    </row>
    <row r="110" spans="1:8" x14ac:dyDescent="0.25">
      <c r="C110" s="22" t="s">
        <v>253</v>
      </c>
      <c r="D110" s="47"/>
    </row>
    <row r="111" spans="1:8" x14ac:dyDescent="0.25">
      <c r="C111" s="22" t="s">
        <v>254</v>
      </c>
      <c r="D111" s="45">
        <v>0</v>
      </c>
    </row>
    <row r="112" spans="1:8" x14ac:dyDescent="0.25">
      <c r="C112" s="22" t="s">
        <v>255</v>
      </c>
      <c r="D112" s="45">
        <v>0</v>
      </c>
      <c r="F112" s="43"/>
      <c r="G112" s="48"/>
    </row>
    <row r="113" spans="1:8" x14ac:dyDescent="0.25">
      <c r="B113" s="49"/>
      <c r="C113" s="13"/>
    </row>
    <row r="114" spans="1:8" x14ac:dyDescent="0.25">
      <c r="F114" s="4"/>
    </row>
    <row r="115" spans="1:8" x14ac:dyDescent="0.25">
      <c r="C115" s="30" t="s">
        <v>256</v>
      </c>
      <c r="D115" s="30"/>
      <c r="E115" s="30"/>
      <c r="F115" s="30"/>
      <c r="G115" s="31"/>
      <c r="H115" s="30"/>
    </row>
    <row r="116" spans="1:8" x14ac:dyDescent="0.25">
      <c r="A116" s="1" t="s">
        <v>257</v>
      </c>
      <c r="C116" s="30" t="s">
        <v>258</v>
      </c>
      <c r="D116" s="30"/>
      <c r="E116" s="30"/>
      <c r="F116" s="30" t="s">
        <v>11</v>
      </c>
      <c r="G116" s="31" t="s">
        <v>12</v>
      </c>
      <c r="H116" s="30" t="s">
        <v>13</v>
      </c>
    </row>
    <row r="117" spans="1:8" x14ac:dyDescent="0.25">
      <c r="A117" s="15" t="s">
        <v>259</v>
      </c>
      <c r="C117" s="22" t="s">
        <v>260</v>
      </c>
      <c r="D117" s="15"/>
      <c r="E117" s="34"/>
      <c r="F117" s="50">
        <f>SUMIF(Table134567685611[[Industry ]],A116,Table134567685611[Market Value])</f>
        <v>0</v>
      </c>
      <c r="G117" s="51">
        <f>+F117/$F$103</f>
        <v>0</v>
      </c>
      <c r="H117" s="15"/>
    </row>
    <row r="118" spans="1:8" x14ac:dyDescent="0.25">
      <c r="C118" s="15" t="s">
        <v>261</v>
      </c>
      <c r="D118" s="15"/>
      <c r="E118" s="34"/>
      <c r="F118" s="50">
        <f>SUMIF(Table134567685611[[Industry ]],A117,Table134567685611[Market Value])</f>
        <v>0</v>
      </c>
      <c r="G118" s="51">
        <f>+F118/$F$103</f>
        <v>0</v>
      </c>
      <c r="H118" s="15"/>
    </row>
    <row r="119" spans="1:8" x14ac:dyDescent="0.25">
      <c r="C119" s="15" t="s">
        <v>262</v>
      </c>
      <c r="D119" s="15"/>
      <c r="E119" s="34"/>
      <c r="F119" s="50">
        <f>SUMIF($E$131:$E$138,C119,H131:H138)</f>
        <v>0</v>
      </c>
      <c r="G119" s="51">
        <f>+F119/$F$103</f>
        <v>0</v>
      </c>
      <c r="H119" s="15"/>
    </row>
    <row r="120" spans="1:8" x14ac:dyDescent="0.25">
      <c r="C120" s="15" t="s">
        <v>263</v>
      </c>
      <c r="D120" s="15"/>
      <c r="E120" s="34"/>
      <c r="F120" s="50">
        <f t="shared" ref="F120:F128" si="2">SUMIF($E$131:$E$138,C120,H132:H139)</f>
        <v>0</v>
      </c>
      <c r="G120" s="51">
        <f t="shared" ref="G120:G128" si="3">+F120/$F$103</f>
        <v>0</v>
      </c>
      <c r="H120" s="15"/>
    </row>
    <row r="121" spans="1:8" x14ac:dyDescent="0.25">
      <c r="C121" s="15" t="s">
        <v>264</v>
      </c>
      <c r="D121" s="15"/>
      <c r="E121" s="34"/>
      <c r="F121" s="50">
        <f t="shared" si="2"/>
        <v>0</v>
      </c>
      <c r="G121" s="51">
        <f t="shared" si="3"/>
        <v>0</v>
      </c>
      <c r="H121" s="15"/>
    </row>
    <row r="122" spans="1:8" x14ac:dyDescent="0.25">
      <c r="C122" s="15" t="s">
        <v>265</v>
      </c>
      <c r="D122" s="15"/>
      <c r="E122" s="34"/>
      <c r="F122" s="50">
        <f t="shared" si="2"/>
        <v>0</v>
      </c>
      <c r="G122" s="51">
        <f t="shared" si="3"/>
        <v>0</v>
      </c>
      <c r="H122" s="15"/>
    </row>
    <row r="123" spans="1:8" x14ac:dyDescent="0.25">
      <c r="C123" s="15" t="s">
        <v>266</v>
      </c>
      <c r="D123" s="15"/>
      <c r="E123" s="34"/>
      <c r="F123" s="50">
        <f t="shared" si="2"/>
        <v>0</v>
      </c>
      <c r="G123" s="51">
        <f t="shared" si="3"/>
        <v>0</v>
      </c>
      <c r="H123" s="15"/>
    </row>
    <row r="124" spans="1:8" x14ac:dyDescent="0.25">
      <c r="C124" s="15" t="s">
        <v>267</v>
      </c>
      <c r="D124" s="15"/>
      <c r="E124" s="34"/>
      <c r="F124" s="50">
        <f t="shared" si="2"/>
        <v>0</v>
      </c>
      <c r="G124" s="51">
        <f t="shared" si="3"/>
        <v>0</v>
      </c>
      <c r="H124" s="15"/>
    </row>
    <row r="125" spans="1:8" x14ac:dyDescent="0.25">
      <c r="C125" s="15" t="s">
        <v>268</v>
      </c>
      <c r="D125" s="15"/>
      <c r="E125" s="34"/>
      <c r="F125" s="50">
        <f t="shared" si="2"/>
        <v>0</v>
      </c>
      <c r="G125" s="51">
        <f t="shared" si="3"/>
        <v>0</v>
      </c>
      <c r="H125" s="15"/>
    </row>
    <row r="126" spans="1:8" x14ac:dyDescent="0.25">
      <c r="C126" s="15" t="s">
        <v>269</v>
      </c>
      <c r="D126" s="15"/>
      <c r="E126" s="34"/>
      <c r="F126" s="50">
        <f>SUMIF($E$131:$E$138,C126,H138:H145)</f>
        <v>0</v>
      </c>
      <c r="G126" s="51">
        <f t="shared" si="3"/>
        <v>0</v>
      </c>
      <c r="H126" s="15"/>
    </row>
    <row r="127" spans="1:8" x14ac:dyDescent="0.25">
      <c r="C127" s="15" t="s">
        <v>270</v>
      </c>
      <c r="D127" s="15"/>
      <c r="E127" s="34"/>
      <c r="F127" s="50">
        <f t="shared" si="2"/>
        <v>0</v>
      </c>
      <c r="G127" s="51">
        <f t="shared" si="3"/>
        <v>0</v>
      </c>
      <c r="H127" s="15"/>
    </row>
    <row r="128" spans="1:8" x14ac:dyDescent="0.25">
      <c r="C128" s="15" t="s">
        <v>271</v>
      </c>
      <c r="D128" s="15"/>
      <c r="E128" s="34"/>
      <c r="F128" s="50">
        <f t="shared" si="2"/>
        <v>0</v>
      </c>
      <c r="G128" s="51">
        <f t="shared" si="3"/>
        <v>0</v>
      </c>
      <c r="H128" s="15"/>
    </row>
    <row r="131" spans="5:8" x14ac:dyDescent="0.25">
      <c r="E131" s="15" t="s">
        <v>262</v>
      </c>
      <c r="F131" s="15" t="s">
        <v>272</v>
      </c>
      <c r="G131" s="7">
        <f t="shared" ref="G131:G138" si="4">SUMIF($H$7:$H$74,F131,$E$7:$E$74)</f>
        <v>0</v>
      </c>
      <c r="H131" s="1">
        <f t="shared" ref="H131:H138" si="5">SUMIF($H$7:$H$74,F131,$F$7:$F$74)</f>
        <v>0</v>
      </c>
    </row>
    <row r="132" spans="5:8" x14ac:dyDescent="0.25">
      <c r="E132" s="15" t="s">
        <v>262</v>
      </c>
      <c r="F132" s="15" t="s">
        <v>273</v>
      </c>
      <c r="G132" s="7">
        <f t="shared" si="4"/>
        <v>0</v>
      </c>
      <c r="H132" s="1">
        <f t="shared" si="5"/>
        <v>0</v>
      </c>
    </row>
    <row r="133" spans="5:8" x14ac:dyDescent="0.25">
      <c r="E133" s="15" t="s">
        <v>262</v>
      </c>
      <c r="F133" s="15" t="s">
        <v>274</v>
      </c>
      <c r="G133" s="7">
        <f t="shared" si="4"/>
        <v>0</v>
      </c>
      <c r="H133" s="1">
        <f t="shared" si="5"/>
        <v>0</v>
      </c>
    </row>
    <row r="134" spans="5:8" x14ac:dyDescent="0.25">
      <c r="E134" s="15" t="s">
        <v>264</v>
      </c>
      <c r="F134" s="15" t="s">
        <v>275</v>
      </c>
      <c r="G134" s="7">
        <f t="shared" si="4"/>
        <v>0</v>
      </c>
      <c r="H134" s="1">
        <f t="shared" si="5"/>
        <v>0</v>
      </c>
    </row>
    <row r="135" spans="5:8" x14ac:dyDescent="0.25">
      <c r="E135" s="15" t="s">
        <v>265</v>
      </c>
      <c r="F135" s="15" t="s">
        <v>276</v>
      </c>
      <c r="G135" s="7">
        <f t="shared" si="4"/>
        <v>0</v>
      </c>
      <c r="H135" s="1">
        <f t="shared" si="5"/>
        <v>0</v>
      </c>
    </row>
    <row r="136" spans="5:8" x14ac:dyDescent="0.25">
      <c r="E136" s="15" t="s">
        <v>262</v>
      </c>
      <c r="F136" s="15" t="s">
        <v>277</v>
      </c>
      <c r="G136" s="7">
        <f t="shared" si="4"/>
        <v>0</v>
      </c>
      <c r="H136" s="1">
        <f t="shared" si="5"/>
        <v>0</v>
      </c>
    </row>
    <row r="137" spans="5:8" x14ac:dyDescent="0.25">
      <c r="E137" s="15" t="s">
        <v>265</v>
      </c>
      <c r="F137" s="15" t="s">
        <v>278</v>
      </c>
      <c r="G137" s="7">
        <f t="shared" si="4"/>
        <v>0</v>
      </c>
      <c r="H137" s="1">
        <f t="shared" si="5"/>
        <v>0</v>
      </c>
    </row>
    <row r="138" spans="5:8" x14ac:dyDescent="0.25">
      <c r="E138" s="15" t="s">
        <v>262</v>
      </c>
      <c r="F138" s="15" t="s">
        <v>279</v>
      </c>
      <c r="G138" s="7">
        <f t="shared" si="4"/>
        <v>0</v>
      </c>
      <c r="H138" s="1">
        <f t="shared" si="5"/>
        <v>0</v>
      </c>
    </row>
    <row r="139" spans="5:8" x14ac:dyDescent="0.25">
      <c r="G139" s="7" t="s">
        <v>280</v>
      </c>
      <c r="H139" s="1" t="s">
        <v>280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2024-08-05T05:13:56Z</dcterms:created>
  <dcterms:modified xsi:type="dcterms:W3CDTF">2024-08-05T05:14:07Z</dcterms:modified>
</cp:coreProperties>
</file>